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 АДМ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 localSheetId="0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 localSheetId="0">'Исполение бюджета (Расходы) АДМ'!$A$5:$G$102</definedName>
    <definedName name="TableRow9">#REF!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<sst xmlns="http://schemas.openxmlformats.org/spreadsheetml/2006/main" count="182" uniqueCount="73">
  <si>
    <t>Наименование показателя</t>
  </si>
  <si>
    <t>Исполнено</t>
  </si>
  <si>
    <t>Код строки</t>
  </si>
  <si>
    <t>Прочие расходы</t>
  </si>
  <si>
    <t>Код расхода по ФКР, КЦСР, КВР, ЭКР</t>
  </si>
  <si>
    <t>Расходы бюджета - всего</t>
  </si>
  <si>
    <t>Итого по лицевому счету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</si>
  <si>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</si>
  <si>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</si>
  <si>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</si>
  <si>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</si>
  <si>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</si>
  <si>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</si>
  <si>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</si>
  <si>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</si>
  <si>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</si>
  <si>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</si>
  <si>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</si>
  <si>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Пособие по социальной помощи населению</t>
  </si>
  <si>
    <t>Прочие выплаты, Транспортные услуги</t>
  </si>
  <si>
    <t>650.0412.4030021370.244</t>
  </si>
  <si>
    <t>650.0412.7100120020.244</t>
  </si>
  <si>
    <t>Транспортный налог</t>
  </si>
  <si>
    <t>650.0102.7000102030.121</t>
  </si>
  <si>
    <t>650.0102.7000102030.129</t>
  </si>
  <si>
    <t>650.0103.7000102040.244</t>
  </si>
  <si>
    <t>650.0104.7000102040.121</t>
  </si>
  <si>
    <t>650.0104.7000102040.122</t>
  </si>
  <si>
    <t>650.0104.7000102040.129</t>
  </si>
  <si>
    <t>650.0104.7000102040.244</t>
  </si>
  <si>
    <t>650.0104.7000102040.852</t>
  </si>
  <si>
    <t>650.0106.7001489020.540</t>
  </si>
  <si>
    <t>650.0111.7001320704.870</t>
  </si>
  <si>
    <t>650.0113.7000102040.121</t>
  </si>
  <si>
    <t>650.0113.7000102040.129</t>
  </si>
  <si>
    <t>650.0113.7000220220.244</t>
  </si>
  <si>
    <t>650.0113.7000102400.244</t>
  </si>
  <si>
    <t>650.0113.7000102400.853</t>
  </si>
  <si>
    <t>650.0113.7000102400.122</t>
  </si>
  <si>
    <t>650.0113.7000921370.244</t>
  </si>
  <si>
    <t>650.0113.7000921370.851</t>
  </si>
  <si>
    <t>650.0113.7000921370.852</t>
  </si>
  <si>
    <t>650.0113.7001399990.870</t>
  </si>
  <si>
    <t>650.0203.7000351180.121</t>
  </si>
  <si>
    <t>650.0203.7000351180.129</t>
  </si>
  <si>
    <t>650.0304.7000359300.121</t>
  </si>
  <si>
    <t>650.0304.7000359300.129</t>
  </si>
  <si>
    <t>650.0314.7000520630.244</t>
  </si>
  <si>
    <t>Перечисления другим бюджетам бюджетной системы РФ</t>
  </si>
  <si>
    <t>650.0410.7000102400.242</t>
  </si>
  <si>
    <t>650.0503.7000899990.244</t>
  </si>
  <si>
    <t>650.1001.7001272600.321</t>
  </si>
  <si>
    <t>650.1001.7001272600.312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</si>
  <si>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</si>
  <si>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</si>
  <si>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650.1003.7001272600.313</t>
  </si>
  <si>
    <t>650.0501.7000999990.244</t>
  </si>
  <si>
    <t>650.0203.70003F1180.121</t>
  </si>
  <si>
    <t>650.0203.70003F1180.129</t>
  </si>
  <si>
    <t>650.0409.7001621290.244</t>
  </si>
  <si>
    <t>650.0203.70003F1180.244</t>
  </si>
  <si>
    <t>650.0107.7001899990.244</t>
  </si>
  <si>
    <t>650.0113.</t>
  </si>
  <si>
    <t>650.0309.7000420030.244</t>
  </si>
  <si>
    <t>650.0309.70001799990.244</t>
  </si>
  <si>
    <t>650.0314.7000620050.244</t>
  </si>
  <si>
    <t>650.0314.</t>
  </si>
  <si>
    <t>650.0503.700820650.244</t>
  </si>
  <si>
    <t>650.1105.7001121140.113</t>
  </si>
  <si>
    <t>650.1105.7001121140.244</t>
  </si>
  <si>
    <t>%</t>
  </si>
  <si>
    <t>Прочие выплаты, Транспортные услуги Льготный проезд(026.00.00)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</si>
  <si>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СОСНОВКА по состоянию на 01.08.2018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</si>
</sst>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  <numFmt numFmtId="174" formatCode="00\.00\.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0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zoomScalePageLayoutView="0" workbookViewId="0" topLeftCell="A1">
      <selection activeCell="I36" sqref="I36"/>
    </sheetView>
  </sheetViews>
  <sheetFormatPr defaultColWidth="9.00390625" defaultRowHeight="12.75"/>
  <cols>
    <col min="1" max="1" width="29.00390625" style="1" customWidth="1"/>
    <col min="2" max="2" width="6.75390625" style="1" hidden="1" customWidth="1"/>
    <col min="3" max="3" width="26.25390625" style="1" customWidth="1"/>
    <col min="4" max="4" width="6.00390625" style="1" customWidth="1"/>
    <col min="5" max="5" width="20.00390625" style="1" customWidth="1"/>
    <col min="6" max="6" width="15.75390625" style="1" customWidth="1"/>
    <col min="7" max="7" width="10.125" style="1" customWidth="1"/>
    <col min="8" max="16384" width="9.125" style="1" customWidth="1"/>
  </cols>
  <sheetData>
    <row r="1" spans="1:7" s="4" customFormat="1" ht="48" customHeight="1">
      <c r="A1" s="24" t="s">
        <v>72</v>
      </c>
      <c r="B1" s="24"/>
      <c r="C1" s="24"/>
      <c r="D1" s="24"/>
      <c r="E1" s="24"/>
      <c r="F1" s="24"/>
      <c r="G1" s="24"/>
    </row>
    <row r="2" spans="1:7" ht="11.25" customHeight="1">
      <c r="A2" s="25" t="s">
        <v>0</v>
      </c>
      <c r="B2" s="25" t="s">
        <v>2</v>
      </c>
      <c r="C2" s="25" t="s">
        <v>4</v>
      </c>
      <c r="D2" s="26" t="s">
        <v>14</v>
      </c>
      <c r="E2" s="25" t="s">
        <v>15</v>
      </c>
      <c r="F2" s="25" t="s">
        <v>1</v>
      </c>
      <c r="G2" s="25"/>
    </row>
    <row r="3" spans="1:7" ht="67.5">
      <c r="A3" s="25"/>
      <c r="B3" s="25"/>
      <c r="C3" s="25"/>
      <c r="D3" s="27"/>
      <c r="E3" s="25"/>
      <c r="F3" s="3" t="s">
        <v>16</v>
      </c>
      <c r="G3" s="3" t="s">
        <v>70</v>
      </c>
    </row>
    <row r="4" spans="1:7" ht="12" thickBot="1">
      <c r="A4" s="2">
        <v>1</v>
      </c>
      <c r="B4" s="2">
        <f>A4+1</f>
        <v>2</v>
      </c>
      <c r="C4" s="2">
        <f>B4+1</f>
        <v>3</v>
      </c>
      <c r="D4" s="2"/>
      <c r="E4" s="2">
        <f>C4+1</f>
        <v>4</v>
      </c>
      <c r="F4" s="2">
        <v>5</v>
      </c>
      <c r="G4" s="2">
        <f>F4+1</f>
        <v>6</v>
      </c>
    </row>
    <row r="5" spans="1:7" s="5" customFormat="1" ht="15">
      <c r="A5" s="20" t="s">
        <v>5</v>
      </c>
      <c r="B5" s="8">
        <v>200</v>
      </c>
      <c r="C5" s="21"/>
      <c r="D5" s="22"/>
      <c r="E5" s="23">
        <f>E8+E10+E21+E23+E25+E27+E52+E55+E62+E65+E72+E74+E80+E85+E87+E96+E99+E101+E104+E128</f>
        <v>16752453.89</v>
      </c>
      <c r="F5" s="23">
        <f>F8+F10+F21+F23+F25+F27+F52+F55+F62+F65+F72+F74+F80+F85+F87+F96+F99+F101+F104+F128</f>
        <v>9343630.530000001</v>
      </c>
      <c r="G5" s="19">
        <f>F5/E5</f>
        <v>0.5577469779264679</v>
      </c>
    </row>
    <row r="6" spans="1:7" ht="15">
      <c r="A6" s="9" t="s">
        <v>8</v>
      </c>
      <c r="B6" s="8">
        <v>201</v>
      </c>
      <c r="C6" s="8" t="s">
        <v>23</v>
      </c>
      <c r="D6" s="8">
        <v>211</v>
      </c>
      <c r="E6" s="6">
        <v>1597000</v>
      </c>
      <c r="F6" s="6">
        <v>741403.2</v>
      </c>
      <c r="G6" s="19">
        <f aca="true" t="shared" si="0" ref="G6:G69">F6/E6</f>
        <v>0.46424746399499056</v>
      </c>
    </row>
    <row r="7" spans="1:7" ht="15">
      <c r="A7" s="10" t="s">
        <v>7</v>
      </c>
      <c r="B7" s="8">
        <v>202</v>
      </c>
      <c r="C7" s="8" t="s">
        <v>24</v>
      </c>
      <c r="D7" s="8">
        <v>213</v>
      </c>
      <c r="E7" s="6">
        <v>376400</v>
      </c>
      <c r="F7" s="6">
        <v>201785.28</v>
      </c>
      <c r="G7" s="19">
        <f t="shared" si="0"/>
        <v>0.5360926673751328</v>
      </c>
    </row>
    <row r="8" spans="1:7" ht="15">
      <c r="A8" s="11" t="s">
        <v>6</v>
      </c>
      <c r="B8" s="8">
        <v>203</v>
      </c>
      <c r="C8" s="8"/>
      <c r="D8" s="13"/>
      <c r="E8" s="7">
        <f>SUM(E6:E7)</f>
        <v>1973400</v>
      </c>
      <c r="F8" s="7">
        <f>SUM(F6:F7)</f>
        <v>943188.48</v>
      </c>
      <c r="G8" s="19">
        <f t="shared" si="0"/>
        <v>0.4779509881422925</v>
      </c>
    </row>
    <row r="9" spans="1:7" ht="30">
      <c r="A9" s="10" t="s">
        <v>13</v>
      </c>
      <c r="B9" s="8">
        <v>204</v>
      </c>
      <c r="C9" s="8" t="s">
        <v>25</v>
      </c>
      <c r="D9" s="8">
        <v>340</v>
      </c>
      <c r="E9" s="6">
        <v>10000</v>
      </c>
      <c r="F9" s="6">
        <v>0</v>
      </c>
      <c r="G9" s="19">
        <f t="shared" si="0"/>
        <v>0</v>
      </c>
    </row>
    <row r="10" spans="1:7" ht="15">
      <c r="A10" s="11" t="s">
        <v>6</v>
      </c>
      <c r="B10" s="8">
        <v>205</v>
      </c>
      <c r="C10" s="8"/>
      <c r="D10" s="13"/>
      <c r="E10" s="7">
        <f>SUM(E9)</f>
        <v>10000</v>
      </c>
      <c r="F10" s="7">
        <f>SUM(F9)</f>
        <v>0</v>
      </c>
      <c r="G10" s="19">
        <f t="shared" si="0"/>
        <v>0</v>
      </c>
    </row>
    <row r="11" spans="1:7" ht="15">
      <c r="A11" s="9" t="s">
        <v>8</v>
      </c>
      <c r="B11" s="8">
        <v>206</v>
      </c>
      <c r="C11" s="8" t="s">
        <v>26</v>
      </c>
      <c r="D11" s="8">
        <v>211</v>
      </c>
      <c r="E11" s="6">
        <v>5281700</v>
      </c>
      <c r="F11" s="6">
        <v>3558593.95</v>
      </c>
      <c r="G11" s="19">
        <f t="shared" si="0"/>
        <v>0.6737591968494993</v>
      </c>
    </row>
    <row r="12" spans="1:7" ht="30">
      <c r="A12" s="9" t="s">
        <v>19</v>
      </c>
      <c r="B12" s="8">
        <v>207</v>
      </c>
      <c r="C12" s="8" t="s">
        <v>27</v>
      </c>
      <c r="D12" s="8">
        <v>212</v>
      </c>
      <c r="E12" s="6">
        <v>13000</v>
      </c>
      <c r="F12" s="6">
        <v>0</v>
      </c>
      <c r="G12" s="19">
        <f t="shared" si="0"/>
        <v>0</v>
      </c>
    </row>
    <row r="13" spans="1:7" ht="15">
      <c r="A13" s="10" t="s">
        <v>7</v>
      </c>
      <c r="B13" s="8">
        <v>208</v>
      </c>
      <c r="C13" s="8" t="s">
        <v>28</v>
      </c>
      <c r="D13" s="8">
        <v>213</v>
      </c>
      <c r="E13" s="6">
        <v>1568700</v>
      </c>
      <c r="F13" s="6">
        <v>1277946.77</v>
      </c>
      <c r="G13" s="19">
        <f t="shared" si="0"/>
        <v>0.8146533881557978</v>
      </c>
    </row>
    <row r="14" spans="1:7" ht="15">
      <c r="A14" s="10" t="s">
        <v>9</v>
      </c>
      <c r="B14" s="8">
        <v>209</v>
      </c>
      <c r="C14" s="8" t="s">
        <v>29</v>
      </c>
      <c r="D14" s="8">
        <v>221</v>
      </c>
      <c r="E14" s="6">
        <v>14000</v>
      </c>
      <c r="F14" s="6">
        <v>7779</v>
      </c>
      <c r="G14" s="19">
        <f t="shared" si="0"/>
        <v>0.5556428571428571</v>
      </c>
    </row>
    <row r="15" spans="1:7" ht="30">
      <c r="A15" s="10" t="s">
        <v>11</v>
      </c>
      <c r="B15" s="8">
        <v>210</v>
      </c>
      <c r="C15" s="8" t="s">
        <v>29</v>
      </c>
      <c r="D15" s="8">
        <v>225</v>
      </c>
      <c r="E15" s="6">
        <v>4300</v>
      </c>
      <c r="F15" s="6">
        <v>0</v>
      </c>
      <c r="G15" s="19">
        <f t="shared" si="0"/>
        <v>0</v>
      </c>
    </row>
    <row r="16" spans="1:7" ht="15">
      <c r="A16" s="10" t="s">
        <v>12</v>
      </c>
      <c r="B16" s="8">
        <v>211</v>
      </c>
      <c r="C16" s="8" t="s">
        <v>29</v>
      </c>
      <c r="D16" s="8">
        <v>226</v>
      </c>
      <c r="E16" s="6">
        <v>73200</v>
      </c>
      <c r="F16" s="6">
        <v>33261.48</v>
      </c>
      <c r="G16" s="19">
        <f t="shared" si="0"/>
        <v>0.45439180327868856</v>
      </c>
    </row>
    <row r="17" spans="1:7" ht="15">
      <c r="A17" s="10" t="s">
        <v>3</v>
      </c>
      <c r="B17" s="8">
        <v>212</v>
      </c>
      <c r="C17" s="8" t="s">
        <v>29</v>
      </c>
      <c r="D17" s="8">
        <v>296</v>
      </c>
      <c r="E17" s="6">
        <v>36000</v>
      </c>
      <c r="F17" s="6">
        <v>10966.5</v>
      </c>
      <c r="G17" s="19">
        <f t="shared" si="0"/>
        <v>0.304625</v>
      </c>
    </row>
    <row r="18" spans="1:7" ht="15">
      <c r="A18" s="10" t="s">
        <v>3</v>
      </c>
      <c r="B18" s="8">
        <v>213</v>
      </c>
      <c r="C18" s="8" t="s">
        <v>30</v>
      </c>
      <c r="D18" s="8">
        <v>291</v>
      </c>
      <c r="E18" s="17">
        <v>2500</v>
      </c>
      <c r="F18" s="6">
        <v>1205.36</v>
      </c>
      <c r="G18" s="19">
        <f t="shared" si="0"/>
        <v>0.48214399999999996</v>
      </c>
    </row>
    <row r="19" spans="1:7" ht="30">
      <c r="A19" s="10" t="s">
        <v>17</v>
      </c>
      <c r="B19" s="8">
        <v>214</v>
      </c>
      <c r="C19" s="8" t="s">
        <v>29</v>
      </c>
      <c r="D19" s="8">
        <v>310</v>
      </c>
      <c r="E19" s="6">
        <v>71900</v>
      </c>
      <c r="F19" s="6">
        <v>19900</v>
      </c>
      <c r="G19" s="19">
        <f t="shared" si="0"/>
        <v>0.2767732962447844</v>
      </c>
    </row>
    <row r="20" spans="1:7" ht="30">
      <c r="A20" s="10" t="s">
        <v>13</v>
      </c>
      <c r="B20" s="8">
        <v>214</v>
      </c>
      <c r="C20" s="8" t="s">
        <v>29</v>
      </c>
      <c r="D20" s="8">
        <v>340</v>
      </c>
      <c r="E20" s="6">
        <v>58200</v>
      </c>
      <c r="F20" s="6">
        <v>41509</v>
      </c>
      <c r="G20" s="19">
        <f t="shared" si="0"/>
        <v>0.713213058419244</v>
      </c>
    </row>
    <row r="21" spans="1:7" s="5" customFormat="1" ht="15">
      <c r="A21" s="12" t="s">
        <v>6</v>
      </c>
      <c r="B21" s="8">
        <v>215</v>
      </c>
      <c r="C21" s="16"/>
      <c r="D21" s="13"/>
      <c r="E21" s="7">
        <f>SUM(E11:E20)</f>
        <v>7123500</v>
      </c>
      <c r="F21" s="7">
        <f>SUM(F11:F20)</f>
        <v>4951162.060000001</v>
      </c>
      <c r="G21" s="19">
        <f t="shared" si="0"/>
        <v>0.69504626377483</v>
      </c>
    </row>
    <row r="22" spans="1:7" ht="15">
      <c r="A22" s="10" t="s">
        <v>3</v>
      </c>
      <c r="B22" s="8">
        <v>216</v>
      </c>
      <c r="C22" s="8" t="s">
        <v>31</v>
      </c>
      <c r="D22" s="8">
        <v>251</v>
      </c>
      <c r="E22" s="6">
        <v>1200</v>
      </c>
      <c r="F22" s="6">
        <v>1200</v>
      </c>
      <c r="G22" s="19">
        <f t="shared" si="0"/>
        <v>1</v>
      </c>
    </row>
    <row r="23" spans="1:7" s="5" customFormat="1" ht="15">
      <c r="A23" s="12" t="s">
        <v>6</v>
      </c>
      <c r="B23" s="8">
        <v>217</v>
      </c>
      <c r="C23" s="16"/>
      <c r="D23" s="13"/>
      <c r="E23" s="7">
        <f>SUM(E22)</f>
        <v>1200</v>
      </c>
      <c r="F23" s="7">
        <f>SUM(F22)</f>
        <v>1200</v>
      </c>
      <c r="G23" s="19">
        <f t="shared" si="0"/>
        <v>1</v>
      </c>
    </row>
    <row r="24" spans="1:7" ht="15">
      <c r="A24" s="10" t="s">
        <v>3</v>
      </c>
      <c r="B24" s="8">
        <v>216</v>
      </c>
      <c r="C24" s="8" t="s">
        <v>61</v>
      </c>
      <c r="D24" s="8">
        <v>296</v>
      </c>
      <c r="E24" s="6">
        <v>206100</v>
      </c>
      <c r="F24" s="6">
        <v>206100</v>
      </c>
      <c r="G24" s="19">
        <f t="shared" si="0"/>
        <v>1</v>
      </c>
    </row>
    <row r="25" spans="1:7" s="5" customFormat="1" ht="15">
      <c r="A25" s="12" t="s">
        <v>6</v>
      </c>
      <c r="B25" s="8">
        <v>217</v>
      </c>
      <c r="C25" s="16"/>
      <c r="D25" s="13"/>
      <c r="E25" s="7">
        <f>SUM(E24)</f>
        <v>206100</v>
      </c>
      <c r="F25" s="7">
        <f>SUM(F24)</f>
        <v>206100</v>
      </c>
      <c r="G25" s="19">
        <f t="shared" si="0"/>
        <v>1</v>
      </c>
    </row>
    <row r="26" spans="1:7" ht="15">
      <c r="A26" s="10" t="s">
        <v>3</v>
      </c>
      <c r="B26" s="8">
        <v>218</v>
      </c>
      <c r="C26" s="8" t="s">
        <v>32</v>
      </c>
      <c r="D26" s="8">
        <v>296</v>
      </c>
      <c r="E26" s="6">
        <v>100000</v>
      </c>
      <c r="F26" s="6">
        <v>0</v>
      </c>
      <c r="G26" s="19">
        <f t="shared" si="0"/>
        <v>0</v>
      </c>
    </row>
    <row r="27" spans="1:7" s="5" customFormat="1" ht="15">
      <c r="A27" s="11" t="s">
        <v>6</v>
      </c>
      <c r="B27" s="8">
        <v>219</v>
      </c>
      <c r="C27" s="13"/>
      <c r="D27" s="13"/>
      <c r="E27" s="7">
        <f>SUM(E26)</f>
        <v>100000</v>
      </c>
      <c r="F27" s="7">
        <f>SUM(F26)</f>
        <v>0</v>
      </c>
      <c r="G27" s="19">
        <f t="shared" si="0"/>
        <v>0</v>
      </c>
    </row>
    <row r="28" spans="1:7" ht="15">
      <c r="A28" s="9" t="s">
        <v>8</v>
      </c>
      <c r="B28" s="8">
        <v>220</v>
      </c>
      <c r="C28" s="8" t="s">
        <v>33</v>
      </c>
      <c r="D28" s="8">
        <v>211</v>
      </c>
      <c r="E28" s="6">
        <v>532900</v>
      </c>
      <c r="F28" s="6">
        <v>434824.96</v>
      </c>
      <c r="G28" s="19">
        <f t="shared" si="0"/>
        <v>0.8159597673109402</v>
      </c>
    </row>
    <row r="29" spans="1:7" ht="15">
      <c r="A29" s="10" t="s">
        <v>7</v>
      </c>
      <c r="B29" s="8">
        <v>222</v>
      </c>
      <c r="C29" s="8" t="s">
        <v>34</v>
      </c>
      <c r="D29" s="8">
        <v>213</v>
      </c>
      <c r="E29" s="6">
        <v>160900</v>
      </c>
      <c r="F29" s="6">
        <v>114652.41</v>
      </c>
      <c r="G29" s="19">
        <f t="shared" si="0"/>
        <v>0.712569359850839</v>
      </c>
    </row>
    <row r="30" spans="1:7" s="5" customFormat="1" ht="15">
      <c r="A30" s="11" t="s">
        <v>6</v>
      </c>
      <c r="B30" s="8">
        <v>223</v>
      </c>
      <c r="C30" s="13"/>
      <c r="D30" s="13"/>
      <c r="E30" s="7">
        <f>SUM(E28:E29)</f>
        <v>693800</v>
      </c>
      <c r="F30" s="7">
        <f>SUM(F28:F29)</f>
        <v>549477.37</v>
      </c>
      <c r="G30" s="19">
        <f t="shared" si="0"/>
        <v>0.7919823724416258</v>
      </c>
    </row>
    <row r="31" spans="1:7" ht="30">
      <c r="A31" s="9" t="s">
        <v>19</v>
      </c>
      <c r="B31" s="8">
        <v>227</v>
      </c>
      <c r="C31" s="8" t="s">
        <v>38</v>
      </c>
      <c r="D31" s="8">
        <v>212</v>
      </c>
      <c r="E31" s="6">
        <v>372116</v>
      </c>
      <c r="F31" s="6">
        <v>249097.79</v>
      </c>
      <c r="G31" s="19">
        <f t="shared" si="0"/>
        <v>0.6694089746208172</v>
      </c>
    </row>
    <row r="32" spans="1:7" ht="45">
      <c r="A32" s="9" t="s">
        <v>71</v>
      </c>
      <c r="B32" s="8">
        <v>227</v>
      </c>
      <c r="C32" s="8" t="s">
        <v>38</v>
      </c>
      <c r="D32" s="8">
        <v>212</v>
      </c>
      <c r="E32" s="6">
        <v>336284</v>
      </c>
      <c r="F32" s="17">
        <v>188896.46</v>
      </c>
      <c r="G32" s="19">
        <f t="shared" si="0"/>
        <v>0.561717060579748</v>
      </c>
    </row>
    <row r="33" spans="1:7" ht="15">
      <c r="A33" s="10" t="s">
        <v>10</v>
      </c>
      <c r="B33" s="8">
        <v>228</v>
      </c>
      <c r="C33" s="8" t="s">
        <v>36</v>
      </c>
      <c r="D33" s="8">
        <v>223</v>
      </c>
      <c r="E33" s="6">
        <v>72700</v>
      </c>
      <c r="F33" s="6">
        <v>31269.46</v>
      </c>
      <c r="G33" s="19">
        <f t="shared" si="0"/>
        <v>0.4301163686382393</v>
      </c>
    </row>
    <row r="34" spans="1:7" ht="30">
      <c r="A34" s="10" t="s">
        <v>11</v>
      </c>
      <c r="B34" s="8">
        <v>229</v>
      </c>
      <c r="C34" s="8" t="s">
        <v>36</v>
      </c>
      <c r="D34" s="8">
        <v>225</v>
      </c>
      <c r="E34" s="6">
        <v>58500</v>
      </c>
      <c r="F34" s="6">
        <v>33624</v>
      </c>
      <c r="G34" s="19">
        <f t="shared" si="0"/>
        <v>0.5747692307692308</v>
      </c>
    </row>
    <row r="35" spans="1:7" ht="15">
      <c r="A35" s="9" t="s">
        <v>12</v>
      </c>
      <c r="B35" s="8">
        <v>230</v>
      </c>
      <c r="C35" s="8" t="s">
        <v>36</v>
      </c>
      <c r="D35" s="8">
        <v>226</v>
      </c>
      <c r="E35" s="6">
        <v>170600</v>
      </c>
      <c r="F35" s="6">
        <v>145882.66</v>
      </c>
      <c r="G35" s="19">
        <f t="shared" si="0"/>
        <v>0.8551152403282533</v>
      </c>
    </row>
    <row r="36" spans="1:7" ht="15">
      <c r="A36" s="9" t="s">
        <v>12</v>
      </c>
      <c r="B36" s="8">
        <v>231</v>
      </c>
      <c r="C36" s="8" t="s">
        <v>36</v>
      </c>
      <c r="D36" s="8">
        <v>226</v>
      </c>
      <c r="E36" s="6">
        <v>0</v>
      </c>
      <c r="F36" s="6">
        <v>0</v>
      </c>
      <c r="G36" s="19">
        <v>0</v>
      </c>
    </row>
    <row r="37" spans="1:7" ht="15">
      <c r="A37" s="10" t="s">
        <v>3</v>
      </c>
      <c r="B37" s="8">
        <v>232</v>
      </c>
      <c r="C37" s="8" t="s">
        <v>37</v>
      </c>
      <c r="D37" s="8">
        <v>296</v>
      </c>
      <c r="E37" s="6">
        <v>15000</v>
      </c>
      <c r="F37" s="6">
        <v>15000</v>
      </c>
      <c r="G37" s="19">
        <f t="shared" si="0"/>
        <v>1</v>
      </c>
    </row>
    <row r="38" spans="1:7" s="5" customFormat="1" ht="15">
      <c r="A38" s="10" t="s">
        <v>3</v>
      </c>
      <c r="B38" s="8">
        <v>233</v>
      </c>
      <c r="C38" s="8" t="s">
        <v>36</v>
      </c>
      <c r="D38" s="8">
        <v>290</v>
      </c>
      <c r="E38" s="6">
        <v>0</v>
      </c>
      <c r="F38" s="6">
        <v>0</v>
      </c>
      <c r="G38" s="19">
        <v>0</v>
      </c>
    </row>
    <row r="39" spans="1:7" ht="15">
      <c r="A39" s="11" t="s">
        <v>6</v>
      </c>
      <c r="B39" s="8">
        <v>234</v>
      </c>
      <c r="C39" s="13"/>
      <c r="D39" s="13"/>
      <c r="E39" s="7">
        <f>SUM(E31:E38)</f>
        <v>1025200</v>
      </c>
      <c r="F39" s="7">
        <f>SUM(F31:F38)</f>
        <v>663770.37</v>
      </c>
      <c r="G39" s="19">
        <f t="shared" si="0"/>
        <v>0.6474545161919626</v>
      </c>
    </row>
    <row r="40" spans="1:7" ht="15">
      <c r="A40" s="9" t="s">
        <v>12</v>
      </c>
      <c r="B40" s="8">
        <v>224</v>
      </c>
      <c r="C40" s="8" t="s">
        <v>35</v>
      </c>
      <c r="D40" s="8">
        <v>226</v>
      </c>
      <c r="E40" s="6">
        <v>32423</v>
      </c>
      <c r="F40" s="6">
        <v>9000</v>
      </c>
      <c r="G40" s="19">
        <f t="shared" si="0"/>
        <v>0.27758072972889614</v>
      </c>
    </row>
    <row r="41" spans="1:7" s="5" customFormat="1" ht="15">
      <c r="A41" s="9" t="s">
        <v>12</v>
      </c>
      <c r="B41" s="8">
        <v>225</v>
      </c>
      <c r="C41" s="8" t="s">
        <v>35</v>
      </c>
      <c r="D41" s="8">
        <v>226</v>
      </c>
      <c r="E41" s="6">
        <v>25177</v>
      </c>
      <c r="F41" s="6">
        <v>25177</v>
      </c>
      <c r="G41" s="19">
        <f t="shared" si="0"/>
        <v>1</v>
      </c>
    </row>
    <row r="42" spans="1:7" ht="15">
      <c r="A42" s="11" t="s">
        <v>6</v>
      </c>
      <c r="B42" s="8">
        <v>226</v>
      </c>
      <c r="C42" s="13"/>
      <c r="D42" s="13"/>
      <c r="E42" s="7">
        <f>SUM(E40:E41)</f>
        <v>57600</v>
      </c>
      <c r="F42" s="7">
        <f>SUM(F40:F41)</f>
        <v>34177</v>
      </c>
      <c r="G42" s="19">
        <f t="shared" si="0"/>
        <v>0.5933506944444444</v>
      </c>
    </row>
    <row r="43" spans="1:7" ht="30">
      <c r="A43" s="10" t="s">
        <v>11</v>
      </c>
      <c r="B43" s="8">
        <v>235</v>
      </c>
      <c r="C43" s="8" t="s">
        <v>39</v>
      </c>
      <c r="D43" s="8">
        <v>225</v>
      </c>
      <c r="E43" s="6">
        <v>0</v>
      </c>
      <c r="F43" s="6">
        <v>0</v>
      </c>
      <c r="G43" s="19">
        <v>0</v>
      </c>
    </row>
    <row r="44" spans="1:7" ht="15">
      <c r="A44" s="9" t="s">
        <v>12</v>
      </c>
      <c r="B44" s="8">
        <v>236</v>
      </c>
      <c r="C44" s="8" t="s">
        <v>39</v>
      </c>
      <c r="D44" s="8">
        <v>226</v>
      </c>
      <c r="E44" s="6">
        <v>51500</v>
      </c>
      <c r="F44" s="6">
        <v>32957.39</v>
      </c>
      <c r="G44" s="19">
        <f t="shared" si="0"/>
        <v>0.6399493203883495</v>
      </c>
    </row>
    <row r="45" spans="1:7" ht="15">
      <c r="A45" s="10" t="s">
        <v>3</v>
      </c>
      <c r="B45" s="8">
        <v>237</v>
      </c>
      <c r="C45" s="8" t="s">
        <v>40</v>
      </c>
      <c r="D45" s="8">
        <v>291</v>
      </c>
      <c r="E45" s="6">
        <v>207400</v>
      </c>
      <c r="F45" s="6">
        <v>88261</v>
      </c>
      <c r="G45" s="19">
        <f t="shared" si="0"/>
        <v>0.4255593056894889</v>
      </c>
    </row>
    <row r="46" spans="1:7" ht="15">
      <c r="A46" s="10" t="s">
        <v>22</v>
      </c>
      <c r="B46" s="8">
        <v>238</v>
      </c>
      <c r="C46" s="8" t="s">
        <v>41</v>
      </c>
      <c r="D46" s="8">
        <v>291</v>
      </c>
      <c r="E46" s="6">
        <v>33452.96</v>
      </c>
      <c r="F46" s="6">
        <v>33452.96</v>
      </c>
      <c r="G46" s="19">
        <f t="shared" si="0"/>
        <v>1</v>
      </c>
    </row>
    <row r="47" spans="1:7" ht="30">
      <c r="A47" s="10" t="s">
        <v>17</v>
      </c>
      <c r="B47" s="8">
        <v>239</v>
      </c>
      <c r="C47" s="8" t="s">
        <v>39</v>
      </c>
      <c r="D47" s="8">
        <v>310</v>
      </c>
      <c r="E47" s="6">
        <v>0</v>
      </c>
      <c r="F47" s="6">
        <v>0</v>
      </c>
      <c r="G47" s="19">
        <v>0</v>
      </c>
    </row>
    <row r="48" spans="1:7" s="5" customFormat="1" ht="30">
      <c r="A48" s="10" t="s">
        <v>13</v>
      </c>
      <c r="B48" s="8">
        <v>239</v>
      </c>
      <c r="C48" s="8" t="s">
        <v>39</v>
      </c>
      <c r="D48" s="8">
        <v>340</v>
      </c>
      <c r="E48" s="6">
        <v>417247.04</v>
      </c>
      <c r="F48" s="6">
        <v>180511.08</v>
      </c>
      <c r="G48" s="19">
        <f t="shared" si="0"/>
        <v>0.4326239917723562</v>
      </c>
    </row>
    <row r="49" spans="1:7" ht="15">
      <c r="A49" s="11" t="s">
        <v>6</v>
      </c>
      <c r="B49" s="8">
        <v>240</v>
      </c>
      <c r="C49" s="13"/>
      <c r="D49" s="13"/>
      <c r="E49" s="7">
        <f>SUM(E43:E48)</f>
        <v>709600</v>
      </c>
      <c r="F49" s="7">
        <f>SUM(F43:F48)</f>
        <v>335182.43</v>
      </c>
      <c r="G49" s="19">
        <f t="shared" si="0"/>
        <v>0.47235404453213076</v>
      </c>
    </row>
    <row r="50" spans="1:7" s="5" customFormat="1" ht="15">
      <c r="A50" s="10" t="s">
        <v>3</v>
      </c>
      <c r="B50" s="8">
        <v>241</v>
      </c>
      <c r="C50" s="8" t="s">
        <v>42</v>
      </c>
      <c r="D50" s="8">
        <v>296</v>
      </c>
      <c r="E50" s="6">
        <v>0</v>
      </c>
      <c r="F50" s="6">
        <v>0</v>
      </c>
      <c r="G50" s="19">
        <v>0</v>
      </c>
    </row>
    <row r="51" spans="1:7" s="5" customFormat="1" ht="15">
      <c r="A51" s="11" t="s">
        <v>6</v>
      </c>
      <c r="B51" s="8">
        <v>242</v>
      </c>
      <c r="C51" s="13"/>
      <c r="D51" s="13"/>
      <c r="E51" s="7">
        <f>E50</f>
        <v>0</v>
      </c>
      <c r="F51" s="7">
        <f>F50</f>
        <v>0</v>
      </c>
      <c r="G51" s="19">
        <v>0</v>
      </c>
    </row>
    <row r="52" spans="1:7" ht="15">
      <c r="A52" s="11" t="s">
        <v>6</v>
      </c>
      <c r="B52" s="8">
        <v>242</v>
      </c>
      <c r="C52" s="18" t="s">
        <v>62</v>
      </c>
      <c r="D52" s="13"/>
      <c r="E52" s="7">
        <f>E51+E49+E42+E39+E30</f>
        <v>2486200</v>
      </c>
      <c r="F52" s="7">
        <f>F51+F49+F42+F39+F30</f>
        <v>1582607.17</v>
      </c>
      <c r="G52" s="19">
        <f t="shared" si="0"/>
        <v>0.6365566607674362</v>
      </c>
    </row>
    <row r="53" spans="1:7" ht="15">
      <c r="A53" s="9" t="s">
        <v>8</v>
      </c>
      <c r="B53" s="8">
        <v>243</v>
      </c>
      <c r="C53" s="8" t="s">
        <v>43</v>
      </c>
      <c r="D53" s="8">
        <v>211</v>
      </c>
      <c r="E53" s="6">
        <v>302500</v>
      </c>
      <c r="F53" s="6">
        <v>302500</v>
      </c>
      <c r="G53" s="19">
        <f t="shared" si="0"/>
        <v>1</v>
      </c>
    </row>
    <row r="54" spans="1:7" s="5" customFormat="1" ht="15">
      <c r="A54" s="10" t="s">
        <v>7</v>
      </c>
      <c r="B54" s="8">
        <v>244</v>
      </c>
      <c r="C54" s="8" t="s">
        <v>44</v>
      </c>
      <c r="D54" s="8">
        <v>213</v>
      </c>
      <c r="E54" s="6">
        <v>91300</v>
      </c>
      <c r="F54" s="6">
        <v>91300</v>
      </c>
      <c r="G54" s="19">
        <f t="shared" si="0"/>
        <v>1</v>
      </c>
    </row>
    <row r="55" spans="1:7" ht="15" hidden="1">
      <c r="A55" s="11" t="s">
        <v>6</v>
      </c>
      <c r="B55" s="8">
        <v>245</v>
      </c>
      <c r="C55" s="13"/>
      <c r="D55" s="13"/>
      <c r="E55" s="7">
        <f>SUM(E53:E54)</f>
        <v>393800</v>
      </c>
      <c r="F55" s="7">
        <f>SUM(F53:F54)</f>
        <v>393800</v>
      </c>
      <c r="G55" s="19">
        <f t="shared" si="0"/>
        <v>1</v>
      </c>
    </row>
    <row r="56" spans="1:7" ht="15" hidden="1">
      <c r="A56" s="9" t="s">
        <v>8</v>
      </c>
      <c r="B56" s="8">
        <v>243</v>
      </c>
      <c r="C56" s="8" t="s">
        <v>57</v>
      </c>
      <c r="D56" s="8">
        <v>211</v>
      </c>
      <c r="E56" s="6">
        <v>0</v>
      </c>
      <c r="F56" s="6"/>
      <c r="G56" s="19" t="e">
        <f t="shared" si="0"/>
        <v>#DIV/0!</v>
      </c>
    </row>
    <row r="57" spans="1:7" ht="15" hidden="1">
      <c r="A57" s="10" t="s">
        <v>7</v>
      </c>
      <c r="B57" s="8">
        <v>244</v>
      </c>
      <c r="C57" s="8" t="s">
        <v>58</v>
      </c>
      <c r="D57" s="8">
        <v>213</v>
      </c>
      <c r="E57" s="6"/>
      <c r="F57" s="6"/>
      <c r="G57" s="19" t="e">
        <f t="shared" si="0"/>
        <v>#DIV/0!</v>
      </c>
    </row>
    <row r="58" spans="1:7" s="5" customFormat="1" ht="30" hidden="1">
      <c r="A58" s="10" t="s">
        <v>13</v>
      </c>
      <c r="B58" s="8">
        <v>244</v>
      </c>
      <c r="C58" s="8" t="s">
        <v>60</v>
      </c>
      <c r="D58" s="8">
        <v>340</v>
      </c>
      <c r="E58" s="6">
        <v>0</v>
      </c>
      <c r="F58" s="6">
        <v>0</v>
      </c>
      <c r="G58" s="19" t="e">
        <f t="shared" si="0"/>
        <v>#DIV/0!</v>
      </c>
    </row>
    <row r="59" spans="1:7" ht="15">
      <c r="A59" s="11" t="s">
        <v>6</v>
      </c>
      <c r="B59" s="8">
        <v>245</v>
      </c>
      <c r="C59" s="13"/>
      <c r="D59" s="13"/>
      <c r="E59" s="7">
        <f>SUM(E56:E58)</f>
        <v>0</v>
      </c>
      <c r="F59" s="7">
        <f>SUM(F56:F58)</f>
        <v>0</v>
      </c>
      <c r="G59" s="19">
        <v>0</v>
      </c>
    </row>
    <row r="60" spans="1:7" ht="15">
      <c r="A60" s="9" t="s">
        <v>8</v>
      </c>
      <c r="B60" s="8">
        <v>246</v>
      </c>
      <c r="C60" s="8" t="s">
        <v>45</v>
      </c>
      <c r="D60" s="8">
        <v>211</v>
      </c>
      <c r="E60" s="6">
        <v>15200</v>
      </c>
      <c r="F60" s="6">
        <v>8000</v>
      </c>
      <c r="G60" s="19">
        <f t="shared" si="0"/>
        <v>0.5263157894736842</v>
      </c>
    </row>
    <row r="61" spans="1:7" s="5" customFormat="1" ht="15">
      <c r="A61" s="10" t="s">
        <v>7</v>
      </c>
      <c r="B61" s="8">
        <v>247</v>
      </c>
      <c r="C61" s="8" t="s">
        <v>46</v>
      </c>
      <c r="D61" s="8">
        <v>213</v>
      </c>
      <c r="E61" s="6">
        <v>4600</v>
      </c>
      <c r="F61" s="6">
        <v>1416</v>
      </c>
      <c r="G61" s="19">
        <f t="shared" si="0"/>
        <v>0.30782608695652175</v>
      </c>
    </row>
    <row r="62" spans="1:7" ht="15">
      <c r="A62" s="11" t="s">
        <v>6</v>
      </c>
      <c r="B62" s="8">
        <v>248</v>
      </c>
      <c r="C62" s="13"/>
      <c r="D62" s="13"/>
      <c r="E62" s="7">
        <f>SUM(E60:E61)</f>
        <v>19800</v>
      </c>
      <c r="F62" s="7">
        <f>SUM(F60:F61)</f>
        <v>9416</v>
      </c>
      <c r="G62" s="19">
        <f t="shared" si="0"/>
        <v>0.47555555555555556</v>
      </c>
    </row>
    <row r="63" spans="1:7" ht="30">
      <c r="A63" s="10" t="s">
        <v>13</v>
      </c>
      <c r="B63" s="8">
        <v>249</v>
      </c>
      <c r="C63" s="8" t="s">
        <v>63</v>
      </c>
      <c r="D63" s="8">
        <v>340</v>
      </c>
      <c r="E63" s="6">
        <v>14500</v>
      </c>
      <c r="F63" s="6">
        <v>14499</v>
      </c>
      <c r="G63" s="19">
        <f t="shared" si="0"/>
        <v>0.9999310344827587</v>
      </c>
    </row>
    <row r="64" spans="1:7" s="5" customFormat="1" ht="30">
      <c r="A64" s="10" t="s">
        <v>13</v>
      </c>
      <c r="B64" s="8">
        <v>249</v>
      </c>
      <c r="C64" s="8" t="s">
        <v>64</v>
      </c>
      <c r="D64" s="8">
        <v>340</v>
      </c>
      <c r="E64" s="6">
        <v>3000</v>
      </c>
      <c r="F64" s="6">
        <v>3000</v>
      </c>
      <c r="G64" s="19">
        <f t="shared" si="0"/>
        <v>1</v>
      </c>
    </row>
    <row r="65" spans="1:7" ht="15">
      <c r="A65" s="11" t="s">
        <v>6</v>
      </c>
      <c r="B65" s="8">
        <v>250</v>
      </c>
      <c r="C65" s="13"/>
      <c r="D65" s="13"/>
      <c r="E65" s="7">
        <f>SUM(E63:E64)</f>
        <v>17500</v>
      </c>
      <c r="F65" s="7">
        <f>SUM(F63:F64)</f>
        <v>17499</v>
      </c>
      <c r="G65" s="19">
        <f t="shared" si="0"/>
        <v>0.9999428571428571</v>
      </c>
    </row>
    <row r="66" spans="1:7" ht="15">
      <c r="A66" s="10" t="s">
        <v>12</v>
      </c>
      <c r="B66" s="8">
        <v>251</v>
      </c>
      <c r="C66" s="8" t="s">
        <v>47</v>
      </c>
      <c r="D66" s="8">
        <v>226</v>
      </c>
      <c r="E66" s="6">
        <v>75000</v>
      </c>
      <c r="F66" s="6">
        <v>0</v>
      </c>
      <c r="G66" s="19">
        <f t="shared" si="0"/>
        <v>0</v>
      </c>
    </row>
    <row r="67" spans="1:7" s="5" customFormat="1" ht="30">
      <c r="A67" s="10" t="s">
        <v>13</v>
      </c>
      <c r="B67" s="8">
        <v>252</v>
      </c>
      <c r="C67" s="8" t="s">
        <v>47</v>
      </c>
      <c r="D67" s="8">
        <v>340</v>
      </c>
      <c r="E67" s="6">
        <v>5100</v>
      </c>
      <c r="F67" s="6">
        <v>5100</v>
      </c>
      <c r="G67" s="19">
        <f t="shared" si="0"/>
        <v>1</v>
      </c>
    </row>
    <row r="68" spans="1:7" ht="15">
      <c r="A68" s="11" t="s">
        <v>6</v>
      </c>
      <c r="B68" s="8">
        <v>253</v>
      </c>
      <c r="C68" s="13"/>
      <c r="D68" s="13"/>
      <c r="E68" s="7">
        <f>SUM(E66:E67)</f>
        <v>80100</v>
      </c>
      <c r="F68" s="7">
        <f>SUM(F66:F67)</f>
        <v>5100</v>
      </c>
      <c r="G68" s="19">
        <f t="shared" si="0"/>
        <v>0.06367041198501873</v>
      </c>
    </row>
    <row r="69" spans="1:7" ht="15">
      <c r="A69" s="10" t="s">
        <v>12</v>
      </c>
      <c r="B69" s="8">
        <v>251</v>
      </c>
      <c r="C69" s="8" t="s">
        <v>65</v>
      </c>
      <c r="D69" s="8">
        <v>226</v>
      </c>
      <c r="E69" s="6">
        <v>15300</v>
      </c>
      <c r="F69" s="6">
        <v>5100</v>
      </c>
      <c r="G69" s="19">
        <f t="shared" si="0"/>
        <v>0.3333333333333333</v>
      </c>
    </row>
    <row r="70" spans="1:7" s="5" customFormat="1" ht="30">
      <c r="A70" s="10" t="s">
        <v>13</v>
      </c>
      <c r="B70" s="8">
        <v>252</v>
      </c>
      <c r="C70" s="8" t="s">
        <v>65</v>
      </c>
      <c r="D70" s="8">
        <v>340</v>
      </c>
      <c r="E70" s="6">
        <v>5000</v>
      </c>
      <c r="F70" s="6">
        <v>5000</v>
      </c>
      <c r="G70" s="19">
        <f aca="true" t="shared" si="1" ref="G70:G104">F70/E70</f>
        <v>1</v>
      </c>
    </row>
    <row r="71" spans="1:7" s="5" customFormat="1" ht="15">
      <c r="A71" s="11" t="s">
        <v>6</v>
      </c>
      <c r="B71" s="8">
        <v>253</v>
      </c>
      <c r="C71" s="13"/>
      <c r="D71" s="13"/>
      <c r="E71" s="7">
        <f>E70+E69</f>
        <v>20300</v>
      </c>
      <c r="F71" s="7">
        <f>F70+F69</f>
        <v>10100</v>
      </c>
      <c r="G71" s="19">
        <f t="shared" si="1"/>
        <v>0.4975369458128079</v>
      </c>
    </row>
    <row r="72" spans="1:7" ht="15">
      <c r="A72" s="11" t="s">
        <v>6</v>
      </c>
      <c r="B72" s="8">
        <v>253</v>
      </c>
      <c r="C72" s="18" t="s">
        <v>66</v>
      </c>
      <c r="D72" s="13"/>
      <c r="E72" s="7">
        <f>E71+E68</f>
        <v>100400</v>
      </c>
      <c r="F72" s="7">
        <f>F71+F68</f>
        <v>15200</v>
      </c>
      <c r="G72" s="19">
        <f t="shared" si="1"/>
        <v>0.15139442231075698</v>
      </c>
    </row>
    <row r="73" spans="1:7" s="5" customFormat="1" ht="45">
      <c r="A73" s="10" t="s">
        <v>48</v>
      </c>
      <c r="B73" s="8">
        <v>254</v>
      </c>
      <c r="C73" s="8" t="s">
        <v>59</v>
      </c>
      <c r="D73" s="8">
        <v>225</v>
      </c>
      <c r="E73" s="6">
        <v>1984653.89</v>
      </c>
      <c r="F73" s="6">
        <v>0</v>
      </c>
      <c r="G73" s="19">
        <f t="shared" si="1"/>
        <v>0</v>
      </c>
    </row>
    <row r="74" spans="1:7" ht="15">
      <c r="A74" s="11" t="s">
        <v>6</v>
      </c>
      <c r="B74" s="8">
        <v>255</v>
      </c>
      <c r="C74" s="13"/>
      <c r="D74" s="13"/>
      <c r="E74" s="7">
        <f>SUM(E73)</f>
        <v>1984653.89</v>
      </c>
      <c r="F74" s="7">
        <f>SUM(F73)</f>
        <v>0</v>
      </c>
      <c r="G74" s="19">
        <f t="shared" si="1"/>
        <v>0</v>
      </c>
    </row>
    <row r="75" spans="1:7" ht="15">
      <c r="A75" s="10" t="s">
        <v>9</v>
      </c>
      <c r="B75" s="8">
        <v>256</v>
      </c>
      <c r="C75" s="8" t="s">
        <v>49</v>
      </c>
      <c r="D75" s="8">
        <v>221</v>
      </c>
      <c r="E75" s="6">
        <v>118600</v>
      </c>
      <c r="F75" s="6">
        <v>59622.92</v>
      </c>
      <c r="G75" s="19">
        <f t="shared" si="1"/>
        <v>0.5027227655986509</v>
      </c>
    </row>
    <row r="76" spans="1:7" ht="30">
      <c r="A76" s="10" t="s">
        <v>11</v>
      </c>
      <c r="B76" s="8">
        <v>257</v>
      </c>
      <c r="C76" s="8" t="s">
        <v>49</v>
      </c>
      <c r="D76" s="8">
        <v>225</v>
      </c>
      <c r="E76" s="6">
        <v>45400</v>
      </c>
      <c r="F76" s="6">
        <v>24509.2</v>
      </c>
      <c r="G76" s="19">
        <f t="shared" si="1"/>
        <v>0.5398502202643172</v>
      </c>
    </row>
    <row r="77" spans="1:7" ht="15">
      <c r="A77" s="10" t="s">
        <v>12</v>
      </c>
      <c r="B77" s="8">
        <v>258</v>
      </c>
      <c r="C77" s="8" t="s">
        <v>49</v>
      </c>
      <c r="D77" s="8">
        <v>226</v>
      </c>
      <c r="E77" s="6">
        <v>239100</v>
      </c>
      <c r="F77" s="6">
        <v>71540</v>
      </c>
      <c r="G77" s="19">
        <f t="shared" si="1"/>
        <v>0.29920535340861565</v>
      </c>
    </row>
    <row r="78" spans="1:7" ht="30">
      <c r="A78" s="10" t="s">
        <v>17</v>
      </c>
      <c r="B78" s="8">
        <v>259</v>
      </c>
      <c r="C78" s="8" t="s">
        <v>49</v>
      </c>
      <c r="D78" s="8">
        <v>310</v>
      </c>
      <c r="E78" s="6">
        <v>19200</v>
      </c>
      <c r="F78" s="6">
        <v>0</v>
      </c>
      <c r="G78" s="19">
        <f t="shared" si="1"/>
        <v>0</v>
      </c>
    </row>
    <row r="79" spans="1:7" s="5" customFormat="1" ht="30">
      <c r="A79" s="10" t="s">
        <v>13</v>
      </c>
      <c r="B79" s="8">
        <v>260</v>
      </c>
      <c r="C79" s="8" t="s">
        <v>49</v>
      </c>
      <c r="D79" s="8">
        <v>340</v>
      </c>
      <c r="E79" s="6">
        <v>17600</v>
      </c>
      <c r="F79" s="6">
        <v>4700</v>
      </c>
      <c r="G79" s="19">
        <f t="shared" si="1"/>
        <v>0.26704545454545453</v>
      </c>
    </row>
    <row r="80" spans="1:7" ht="15" hidden="1">
      <c r="A80" s="11" t="s">
        <v>6</v>
      </c>
      <c r="B80" s="8">
        <v>261</v>
      </c>
      <c r="C80" s="13"/>
      <c r="D80" s="13"/>
      <c r="E80" s="7">
        <f>SUM(E75:E79)</f>
        <v>439900</v>
      </c>
      <c r="F80" s="7">
        <f>SUM(F75:F79)</f>
        <v>160372.12</v>
      </c>
      <c r="G80" s="19">
        <f t="shared" si="1"/>
        <v>0.36456494657876787</v>
      </c>
    </row>
    <row r="81" spans="1:7" ht="30" hidden="1">
      <c r="A81" s="10" t="s">
        <v>11</v>
      </c>
      <c r="B81" s="8">
        <v>262</v>
      </c>
      <c r="C81" s="8" t="s">
        <v>20</v>
      </c>
      <c r="D81" s="8">
        <v>226</v>
      </c>
      <c r="E81" s="6">
        <v>0</v>
      </c>
      <c r="F81" s="6">
        <v>0</v>
      </c>
      <c r="G81" s="19" t="e">
        <f t="shared" si="1"/>
        <v>#DIV/0!</v>
      </c>
    </row>
    <row r="82" spans="1:7" s="5" customFormat="1" ht="30" hidden="1">
      <c r="A82" s="10" t="s">
        <v>11</v>
      </c>
      <c r="B82" s="8">
        <v>263</v>
      </c>
      <c r="C82" s="8" t="s">
        <v>21</v>
      </c>
      <c r="D82" s="8">
        <v>226</v>
      </c>
      <c r="E82" s="6">
        <v>0</v>
      </c>
      <c r="F82" s="6">
        <v>0</v>
      </c>
      <c r="G82" s="19" t="e">
        <f t="shared" si="1"/>
        <v>#DIV/0!</v>
      </c>
    </row>
    <row r="83" spans="1:7" ht="15">
      <c r="A83" s="11" t="s">
        <v>6</v>
      </c>
      <c r="B83" s="8">
        <v>264</v>
      </c>
      <c r="C83" s="13"/>
      <c r="D83" s="13"/>
      <c r="E83" s="7">
        <f>SUM(E81:E82)</f>
        <v>0</v>
      </c>
      <c r="F83" s="7">
        <f>SUM(F81:F82)</f>
        <v>0</v>
      </c>
      <c r="G83" s="19">
        <v>0</v>
      </c>
    </row>
    <row r="84" spans="1:7" s="5" customFormat="1" ht="30">
      <c r="A84" s="10" t="s">
        <v>11</v>
      </c>
      <c r="B84" s="8">
        <v>265</v>
      </c>
      <c r="C84" s="14" t="s">
        <v>56</v>
      </c>
      <c r="D84" s="8">
        <v>225</v>
      </c>
      <c r="E84" s="6">
        <v>81300</v>
      </c>
      <c r="F84" s="6">
        <v>28650.15</v>
      </c>
      <c r="G84" s="19">
        <f t="shared" si="1"/>
        <v>0.35240036900369004</v>
      </c>
    </row>
    <row r="85" spans="1:7" ht="15">
      <c r="A85" s="11" t="s">
        <v>6</v>
      </c>
      <c r="B85" s="8">
        <v>266</v>
      </c>
      <c r="C85" s="13"/>
      <c r="D85" s="13"/>
      <c r="E85" s="7">
        <f>SUM(E84)</f>
        <v>81300</v>
      </c>
      <c r="F85" s="7">
        <f>SUM(F84)</f>
        <v>28650.15</v>
      </c>
      <c r="G85" s="19">
        <f t="shared" si="1"/>
        <v>0.35240036900369004</v>
      </c>
    </row>
    <row r="86" spans="1:7" s="5" customFormat="1" ht="30">
      <c r="A86" s="10" t="s">
        <v>17</v>
      </c>
      <c r="B86" s="8">
        <v>265</v>
      </c>
      <c r="C86" s="14" t="s">
        <v>67</v>
      </c>
      <c r="D86" s="8">
        <v>310</v>
      </c>
      <c r="E86" s="6">
        <v>273600</v>
      </c>
      <c r="F86" s="6">
        <v>273600</v>
      </c>
      <c r="G86" s="19">
        <f t="shared" si="1"/>
        <v>1</v>
      </c>
    </row>
    <row r="87" spans="1:7" ht="15">
      <c r="A87" s="11" t="s">
        <v>6</v>
      </c>
      <c r="B87" s="8">
        <v>266</v>
      </c>
      <c r="C87" s="13"/>
      <c r="D87" s="13"/>
      <c r="E87" s="7">
        <f>SUM(E86)</f>
        <v>273600</v>
      </c>
      <c r="F87" s="7">
        <f>SUM(F86)</f>
        <v>273600</v>
      </c>
      <c r="G87" s="19">
        <f t="shared" si="1"/>
        <v>1</v>
      </c>
    </row>
    <row r="88" spans="1:7" ht="15">
      <c r="A88" s="10" t="s">
        <v>10</v>
      </c>
      <c r="B88" s="8">
        <v>267</v>
      </c>
      <c r="C88" s="14" t="s">
        <v>50</v>
      </c>
      <c r="D88" s="8">
        <v>223</v>
      </c>
      <c r="E88" s="6">
        <v>260000</v>
      </c>
      <c r="F88" s="6">
        <v>132562.88</v>
      </c>
      <c r="G88" s="19">
        <f t="shared" si="1"/>
        <v>0.5098572307692308</v>
      </c>
    </row>
    <row r="89" spans="1:7" ht="30">
      <c r="A89" s="10" t="s">
        <v>11</v>
      </c>
      <c r="B89" s="8">
        <v>268</v>
      </c>
      <c r="C89" s="14" t="s">
        <v>50</v>
      </c>
      <c r="D89" s="8">
        <v>225</v>
      </c>
      <c r="E89" s="6">
        <v>32400</v>
      </c>
      <c r="F89" s="6">
        <v>15624</v>
      </c>
      <c r="G89" s="19">
        <f t="shared" si="1"/>
        <v>0.4822222222222222</v>
      </c>
    </row>
    <row r="90" spans="1:7" ht="30">
      <c r="A90" s="10" t="s">
        <v>11</v>
      </c>
      <c r="B90" s="8">
        <v>269</v>
      </c>
      <c r="C90" s="14" t="s">
        <v>50</v>
      </c>
      <c r="D90" s="8">
        <v>225</v>
      </c>
      <c r="E90" s="6">
        <v>40000</v>
      </c>
      <c r="F90" s="6">
        <v>0</v>
      </c>
      <c r="G90" s="19">
        <f t="shared" si="1"/>
        <v>0</v>
      </c>
    </row>
    <row r="91" spans="1:7" ht="15">
      <c r="A91" s="10" t="s">
        <v>12</v>
      </c>
      <c r="B91" s="8">
        <v>269</v>
      </c>
      <c r="C91" s="14" t="s">
        <v>50</v>
      </c>
      <c r="D91" s="8">
        <v>225</v>
      </c>
      <c r="E91" s="6">
        <v>360200</v>
      </c>
      <c r="F91" s="6">
        <v>255140.12</v>
      </c>
      <c r="G91" s="19">
        <f t="shared" si="1"/>
        <v>0.708329039422543</v>
      </c>
    </row>
    <row r="92" spans="1:7" ht="15">
      <c r="A92" s="10" t="s">
        <v>12</v>
      </c>
      <c r="B92" s="8">
        <v>269</v>
      </c>
      <c r="C92" s="14" t="s">
        <v>50</v>
      </c>
      <c r="D92" s="8">
        <v>226</v>
      </c>
      <c r="E92" s="6">
        <v>170000</v>
      </c>
      <c r="F92" s="6">
        <v>90865.55</v>
      </c>
      <c r="G92" s="19">
        <f t="shared" si="1"/>
        <v>0.5345032352941177</v>
      </c>
    </row>
    <row r="93" spans="1:7" ht="15">
      <c r="A93" s="10" t="s">
        <v>12</v>
      </c>
      <c r="B93" s="8">
        <v>269</v>
      </c>
      <c r="C93" s="14" t="s">
        <v>50</v>
      </c>
      <c r="D93" s="8">
        <v>226</v>
      </c>
      <c r="E93" s="15">
        <v>2000</v>
      </c>
      <c r="F93" s="6">
        <v>0</v>
      </c>
      <c r="G93" s="19">
        <f t="shared" si="1"/>
        <v>0</v>
      </c>
    </row>
    <row r="94" spans="1:7" ht="30">
      <c r="A94" s="10" t="s">
        <v>17</v>
      </c>
      <c r="B94" s="8">
        <v>274</v>
      </c>
      <c r="C94" s="14" t="s">
        <v>50</v>
      </c>
      <c r="D94" s="8">
        <v>310</v>
      </c>
      <c r="E94" s="15">
        <v>98000</v>
      </c>
      <c r="F94" s="6">
        <v>98000</v>
      </c>
      <c r="G94" s="19">
        <f t="shared" si="1"/>
        <v>1</v>
      </c>
    </row>
    <row r="95" spans="1:7" ht="30">
      <c r="A95" s="10" t="s">
        <v>13</v>
      </c>
      <c r="B95" s="8">
        <v>274</v>
      </c>
      <c r="C95" s="14" t="s">
        <v>50</v>
      </c>
      <c r="D95" s="8">
        <v>340</v>
      </c>
      <c r="E95" s="15">
        <v>50000</v>
      </c>
      <c r="F95" s="6">
        <v>50000</v>
      </c>
      <c r="G95" s="19">
        <f t="shared" si="1"/>
        <v>1</v>
      </c>
    </row>
    <row r="96" spans="1:7" ht="15">
      <c r="A96" s="12" t="s">
        <v>6</v>
      </c>
      <c r="B96" s="8">
        <v>275</v>
      </c>
      <c r="C96" s="8"/>
      <c r="D96" s="13"/>
      <c r="E96" s="7">
        <f>SUM(E88:E95)</f>
        <v>1012600</v>
      </c>
      <c r="F96" s="7">
        <f>SUM(F88:F95)</f>
        <v>642192.55</v>
      </c>
      <c r="G96" s="19">
        <f t="shared" si="1"/>
        <v>0.6342016097175588</v>
      </c>
    </row>
    <row r="97" spans="1:7" s="5" customFormat="1" ht="30">
      <c r="A97" s="10" t="s">
        <v>53</v>
      </c>
      <c r="B97" s="8">
        <v>276</v>
      </c>
      <c r="C97" s="14" t="s">
        <v>51</v>
      </c>
      <c r="D97" s="8">
        <v>262</v>
      </c>
      <c r="E97" s="6">
        <v>280400</v>
      </c>
      <c r="F97" s="6">
        <v>0</v>
      </c>
      <c r="G97" s="19">
        <f t="shared" si="1"/>
        <v>0</v>
      </c>
    </row>
    <row r="98" spans="1:7" ht="60">
      <c r="A98" s="10" t="s">
        <v>54</v>
      </c>
      <c r="B98" s="8">
        <v>277</v>
      </c>
      <c r="C98" s="14" t="s">
        <v>52</v>
      </c>
      <c r="D98" s="8">
        <v>263</v>
      </c>
      <c r="E98" s="6">
        <v>78800</v>
      </c>
      <c r="F98" s="6">
        <v>30000</v>
      </c>
      <c r="G98" s="19">
        <f t="shared" si="1"/>
        <v>0.38071065989847713</v>
      </c>
    </row>
    <row r="99" spans="1:7" s="5" customFormat="1" ht="15">
      <c r="A99" s="12" t="s">
        <v>6</v>
      </c>
      <c r="B99" s="8">
        <v>278</v>
      </c>
      <c r="C99" s="13"/>
      <c r="D99" s="13"/>
      <c r="E99" s="7">
        <f>SUM(E97:E98)</f>
        <v>359200</v>
      </c>
      <c r="F99" s="7">
        <f>SUM(F97:F98)</f>
        <v>30000</v>
      </c>
      <c r="G99" s="19">
        <f t="shared" si="1"/>
        <v>0.08351893095768374</v>
      </c>
    </row>
    <row r="100" spans="1:7" ht="30">
      <c r="A100" s="10" t="s">
        <v>18</v>
      </c>
      <c r="B100" s="8">
        <v>279</v>
      </c>
      <c r="C100" s="14" t="s">
        <v>55</v>
      </c>
      <c r="D100" s="8">
        <v>262</v>
      </c>
      <c r="E100" s="6">
        <v>9100</v>
      </c>
      <c r="F100" s="6">
        <v>0</v>
      </c>
      <c r="G100" s="19">
        <f t="shared" si="1"/>
        <v>0</v>
      </c>
    </row>
    <row r="101" spans="1:7" ht="15">
      <c r="A101" s="12" t="s">
        <v>6</v>
      </c>
      <c r="B101" s="8">
        <v>280</v>
      </c>
      <c r="C101" s="13"/>
      <c r="D101" s="13"/>
      <c r="E101" s="7">
        <f>SUM(E100:E100)</f>
        <v>9100</v>
      </c>
      <c r="F101" s="7">
        <f>SUM(F100:F100)</f>
        <v>0</v>
      </c>
      <c r="G101" s="19">
        <f t="shared" si="1"/>
        <v>0</v>
      </c>
    </row>
    <row r="102" spans="1:7" s="5" customFormat="1" ht="15">
      <c r="A102" s="10" t="s">
        <v>3</v>
      </c>
      <c r="B102" s="8">
        <v>281</v>
      </c>
      <c r="C102" s="8" t="s">
        <v>68</v>
      </c>
      <c r="D102" s="8">
        <v>296</v>
      </c>
      <c r="E102" s="6">
        <v>100200</v>
      </c>
      <c r="F102" s="6">
        <v>68643</v>
      </c>
      <c r="G102" s="19">
        <f t="shared" si="1"/>
        <v>0.6850598802395209</v>
      </c>
    </row>
    <row r="103" spans="1:7" ht="15">
      <c r="A103" s="10" t="s">
        <v>3</v>
      </c>
      <c r="B103" s="8">
        <v>282</v>
      </c>
      <c r="C103" s="8" t="s">
        <v>69</v>
      </c>
      <c r="D103" s="8">
        <v>296</v>
      </c>
      <c r="E103" s="6">
        <v>60000</v>
      </c>
      <c r="F103" s="6">
        <v>20000</v>
      </c>
      <c r="G103" s="19">
        <f t="shared" si="1"/>
        <v>0.3333333333333333</v>
      </c>
    </row>
    <row r="104" spans="1:7" ht="15">
      <c r="A104" s="11" t="s">
        <v>6</v>
      </c>
      <c r="B104" s="8">
        <v>283</v>
      </c>
      <c r="C104" s="13"/>
      <c r="D104" s="13"/>
      <c r="E104" s="7">
        <f>SUM(E102:E103)</f>
        <v>160200</v>
      </c>
      <c r="F104" s="7">
        <f>SUM(F102:F103)</f>
        <v>88643</v>
      </c>
      <c r="G104" s="19">
        <f t="shared" si="1"/>
        <v>0.5533270911360799</v>
      </c>
    </row>
  </sheetData>
  <sheetProtection/>
  <mergeCells count="7">
    <mergeCell ref="A1:G1"/>
    <mergeCell ref="A2:A3"/>
    <mergeCell ref="B2:B3"/>
    <mergeCell ref="C2:C3"/>
    <mergeCell ref="D2:D3"/>
    <mergeCell ref="E2:E3"/>
    <mergeCell ref="F2:G2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2018-05-07T06:51:23Z</cp:lastPrinted>
  <dcterms:created xsi:type="dcterms:W3CDTF">2005-09-08T10:59:43Z</dcterms:created>
  <dcterms:modified xsi:type="dcterms:W3CDTF">2018-08-20T12:02:00Z</dcterms:modified>
  <cp:category/>
  <cp:version/>
  <cp:contentType/>
  <cp:contentStatus/>
</cp:coreProperties>
</file>